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7548" windowHeight="4776"/>
  </bookViews>
  <sheets>
    <sheet name="Problem 1.1" sheetId="1" r:id="rId1"/>
    <sheet name="Problem 1.2" sheetId="2" r:id="rId2"/>
    <sheet name="Problem 1.3" sheetId="3" r:id="rId3"/>
    <sheet name="Problem 1.4" sheetId="4" r:id="rId4"/>
    <sheet name="Problem 1.5" sheetId="5" r:id="rId5"/>
  </sheets>
  <definedNames>
    <definedName name="_xlnm.Print_Area" localSheetId="0">'Problem 1.1'!$B$1:$K$36</definedName>
  </definedNames>
  <calcPr calcId="145621"/>
</workbook>
</file>

<file path=xl/calcChain.xml><?xml version="1.0" encoding="utf-8"?>
<calcChain xmlns="http://schemas.openxmlformats.org/spreadsheetml/2006/main">
  <c r="G25" i="5" l="1"/>
  <c r="E25" i="5"/>
  <c r="E24" i="5"/>
  <c r="G24" i="5" s="1"/>
  <c r="G23" i="5"/>
  <c r="G22" i="5"/>
  <c r="E17" i="5"/>
  <c r="G17" i="5" s="1"/>
  <c r="E16" i="5"/>
  <c r="G16" i="5" s="1"/>
  <c r="G15" i="5"/>
  <c r="G14" i="5"/>
  <c r="G11" i="5"/>
  <c r="G9" i="5"/>
  <c r="G8" i="5"/>
  <c r="G7" i="5"/>
  <c r="G6" i="5"/>
  <c r="E9" i="5"/>
  <c r="E8" i="5"/>
  <c r="E7" i="5"/>
  <c r="D11" i="4"/>
  <c r="D9" i="4"/>
  <c r="D6" i="4"/>
  <c r="E9" i="4"/>
  <c r="E6" i="4"/>
  <c r="E19" i="3"/>
  <c r="E16" i="3"/>
  <c r="E18" i="3"/>
  <c r="E17" i="3"/>
  <c r="E13" i="3"/>
  <c r="E14" i="3" s="1"/>
  <c r="E15" i="3" s="1"/>
  <c r="G19" i="5" l="1"/>
  <c r="G27" i="5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E12" i="2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11" i="2"/>
  <c r="E10" i="2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F8" i="1"/>
  <c r="F7" i="1"/>
</calcChain>
</file>

<file path=xl/sharedStrings.xml><?xml version="1.0" encoding="utf-8"?>
<sst xmlns="http://schemas.openxmlformats.org/spreadsheetml/2006/main" count="120" uniqueCount="86">
  <si>
    <t>Problem 1.1 Calculating an average</t>
  </si>
  <si>
    <t xml:space="preserve"> </t>
  </si>
  <si>
    <t>Values</t>
  </si>
  <si>
    <t>Average by Formula</t>
  </si>
  <si>
    <t>Average by using function</t>
  </si>
  <si>
    <t>Vehicle Speed Conversion Chart</t>
  </si>
  <si>
    <t xml:space="preserve">Conversion Factor: </t>
  </si>
  <si>
    <t>miles per km</t>
  </si>
  <si>
    <t>Canadian to US</t>
  </si>
  <si>
    <t>Speed (KPH)</t>
  </si>
  <si>
    <t>Speed (MPH)</t>
  </si>
  <si>
    <t>US to Canadian</t>
  </si>
  <si>
    <t>Temperature Change in Garage When Lights Left On</t>
  </si>
  <si>
    <t>Specified Information</t>
  </si>
  <si>
    <t>Number of Bulbs:</t>
  </si>
  <si>
    <t>Bulb Power:</t>
  </si>
  <si>
    <t>Bul Percent Power Loss as Heat:</t>
  </si>
  <si>
    <t>Bulbs on Time:</t>
  </si>
  <si>
    <t>Garage Air Volume:</t>
  </si>
  <si>
    <t>Air Density:</t>
  </si>
  <si>
    <t>Air Heat Capacity:</t>
  </si>
  <si>
    <t>W</t>
  </si>
  <si>
    <t>hrs</t>
  </si>
  <si>
    <t>cubic ft</t>
  </si>
  <si>
    <t>kg/cubic meter</t>
  </si>
  <si>
    <t>joules/kg-K</t>
  </si>
  <si>
    <t>Calculated Information</t>
  </si>
  <si>
    <t>Total Bulb Power:</t>
  </si>
  <si>
    <t>Total Bulb Power Lost as Heat:</t>
  </si>
  <si>
    <t>Total Bulb Energy Lost as Heat:</t>
  </si>
  <si>
    <t>Garage Air Mass:</t>
  </si>
  <si>
    <t>Temperature Change:</t>
  </si>
  <si>
    <t>joules/sec</t>
  </si>
  <si>
    <t>cubic meters</t>
  </si>
  <si>
    <t>kg</t>
  </si>
  <si>
    <t xml:space="preserve">K </t>
  </si>
  <si>
    <t xml:space="preserve">joules </t>
  </si>
  <si>
    <t xml:space="preserve">Problem Statement:  </t>
  </si>
  <si>
    <t>A garage (24'x24'x10') is illuminated by six, 6 60W incandescent bulbs.</t>
  </si>
  <si>
    <t>It is estimated that 90% of the energy to an incandescent bulb is dissipated as heat.</t>
  </si>
  <si>
    <t xml:space="preserve">If the bulbs are on for 3 hours, how much would be the temperature in the garage </t>
  </si>
  <si>
    <t>increase because of the lights bulbs (assuming no energy losses).</t>
  </si>
  <si>
    <t>Complete an excel worksheet to answer this question.</t>
  </si>
  <si>
    <t>Savings from One CFL Bulb</t>
  </si>
  <si>
    <t>CFL Bulb</t>
  </si>
  <si>
    <t>Incand. Bulb</t>
  </si>
  <si>
    <t>Cost of Electricity:</t>
  </si>
  <si>
    <t xml:space="preserve">Total Energy Cost: </t>
  </si>
  <si>
    <t>Savings:</t>
  </si>
  <si>
    <t>Power Consumption (W):</t>
  </si>
  <si>
    <t>On Time (hours):</t>
  </si>
  <si>
    <t>Problem Statement:</t>
  </si>
  <si>
    <t xml:space="preserve">Compact fluorescent light (CFL) bulbs have been availabe for years; </t>
  </si>
  <si>
    <t xml:space="preserve">they are very efficient, but a little pricey.  A CFL bulb that puts out as much </t>
  </si>
  <si>
    <t xml:space="preserve">light as a 60W incandescent bulb might cost $10, compared to about $1 </t>
  </si>
  <si>
    <t>for an incandescent bulb.  But CFL bulbs are expected to last (on average)</t>
  </si>
  <si>
    <t xml:space="preserve">15,000 hours compared to about 1000 hours for an incandescent bulb.  </t>
  </si>
  <si>
    <t xml:space="preserve">So it is easy to see that you would need 15 incandescent bulbs ($15) to </t>
  </si>
  <si>
    <t>you save $5 and a lot of climbing ladders to replace all those incandescent bulbs</t>
  </si>
  <si>
    <t>A CFL bulb that puts out as much light as a 60W incandescent bulb will use</t>
  </si>
  <si>
    <t>about 13W of power.  According to the US Energy EIA, residential</t>
  </si>
  <si>
    <t>electricity costs average about 0.10 per kwh.  Over the 15,000 hours</t>
  </si>
  <si>
    <t xml:space="preserve">that one CFL bulb is expected to last, how much will you save on power if you </t>
  </si>
  <si>
    <t>replace an incandescent bulb in your home with a CFL bulb.</t>
  </si>
  <si>
    <t xml:space="preserve">Develop an Excel worksheet to find an answer.  </t>
  </si>
  <si>
    <t>Electricity use (KW-hr)</t>
  </si>
  <si>
    <t>last the 15,000 hours that you would get from one $10 CFL bulb;</t>
  </si>
  <si>
    <t>Comparing Cell Phone Services</t>
  </si>
  <si>
    <t>Plan 1</t>
  </si>
  <si>
    <t>Night and Weekend Minutes:</t>
  </si>
  <si>
    <t>Anytime Minutes:</t>
  </si>
  <si>
    <t>Text Messages:</t>
  </si>
  <si>
    <t>Roaming Minutes:</t>
  </si>
  <si>
    <t>Access Fee:</t>
  </si>
  <si>
    <t>Expectation</t>
  </si>
  <si>
    <t>Allowed Free</t>
  </si>
  <si>
    <t>Paid</t>
  </si>
  <si>
    <t>Cost</t>
  </si>
  <si>
    <t>Total Cost</t>
  </si>
  <si>
    <t>unlimited</t>
  </si>
  <si>
    <t>Plan 1 Total Cost:</t>
  </si>
  <si>
    <t>per month</t>
  </si>
  <si>
    <t>Plan 2</t>
  </si>
  <si>
    <t>Plan 2 Total Cost:</t>
  </si>
  <si>
    <t>Plan 3</t>
  </si>
  <si>
    <t>Plan 3 Total Cost: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</si>
</sst>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&quot;$&quot;#,##0.00"/>
  </numFmts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164" fontId="0" fillId="0" borderId="0" xfId="0" applyNumberFormat="1" applyAlignment="1">
      <alignment horizontal="center"/>
    </xf>
    <xf numFmtId="9" fontId="0" fillId="0" borderId="0" xfId="0" applyNumberFormat="1"/>
    <xf numFmtId="164" fontId="0" fillId="0" borderId="0" xfId="0" applyNumberFormat="1"/>
    <xf numFmtId="0" fontId="2" fillId="0" borderId="1" xfId="0" applyFont="1" applyBorder="1"/>
    <xf numFmtId="0" fontId="0" fillId="0" borderId="2" xfId="0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 applyAlignment="1">
      <alignment horizontal="center"/>
    </xf>
    <xf numFmtId="165" fontId="0" fillId="0" borderId="0" xfId="0" applyNumberFormat="1"/>
    <xf numFmtId="165" fontId="0" fillId="0" borderId="4" xfId="0" applyNumberFormat="1" applyBorder="1"/>
    <xf numFmtId="0" fontId="2" fillId="0" borderId="5" xfId="0" applyFont="1" applyBorder="1"/>
    <xf numFmtId="0" fontId="2" fillId="0" borderId="6" xfId="0" applyFont="1" applyBorder="1"/>
    <xf numFmtId="0" fontId="0" fillId="0" borderId="7" xfId="0" applyBorder="1"/>
    <xf numFmtId="0" fontId="3" fillId="0" borderId="8" xfId="0" applyFont="1" applyBorder="1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right"/>
    </xf>
    <xf numFmtId="165" fontId="0" fillId="0" borderId="0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11" xfId="0" applyFont="1" applyBorder="1" applyAlignment="1">
      <alignment horizontal="right"/>
    </xf>
    <xf numFmtId="165" fontId="0" fillId="0" borderId="11" xfId="0" applyNumberFormat="1" applyBorder="1"/>
    <xf numFmtId="0" fontId="3" fillId="0" borderId="12" xfId="0" applyFont="1" applyBorder="1"/>
    <xf numFmtId="165" fontId="3" fillId="0" borderId="0" xfId="0" applyNumberFormat="1" applyFont="1" applyBorder="1"/>
    <xf numFmtId="0" fontId="0" fillId="2" borderId="11" xfId="0" applyFill="1" applyBorder="1"/>
    <xf numFmtId="0" fontId="3" fillId="2" borderId="11" xfId="0" applyFont="1" applyFill="1" applyBorder="1" applyAlignment="1">
      <alignment horizontal="right"/>
    </xf>
    <xf numFmtId="165" fontId="0" fillId="2" borderId="11" xfId="0" applyNumberFormat="1" applyFill="1" applyBorder="1"/>
    <xf numFmtId="0" fontId="3" fillId="2" borderId="12" xfId="0" applyFont="1" applyFill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8"/>
  <sheetViews>
    <sheetView tabSelected="1" workbookViewId="0">
      <selection activeCell="F30" sqref="F30"/>
    </sheetView>
  </sheetViews>
  <sheetFormatPr defaultRowHeight="13.2" x14ac:dyDescent="0.25"/>
  <cols>
    <col min="1" max="1" width="6" customWidth="1"/>
    <col min="2" max="2" width="8.6640625" customWidth="1"/>
    <col min="3" max="3" width="8" customWidth="1"/>
    <col min="4" max="4" width="12" customWidth="1"/>
    <col min="5" max="5" width="25.44140625" customWidth="1"/>
    <col min="6" max="6" width="15.88671875" customWidth="1"/>
    <col min="7" max="7" width="13.88671875" customWidth="1"/>
    <col min="8" max="8" width="12.109375" customWidth="1"/>
    <col min="9" max="9" width="9" customWidth="1"/>
    <col min="10" max="10" width="10.6640625" customWidth="1"/>
  </cols>
  <sheetData>
    <row r="2" spans="2:9" x14ac:dyDescent="0.25">
      <c r="D2" s="5" t="s">
        <v>0</v>
      </c>
    </row>
    <row r="3" spans="2:9" x14ac:dyDescent="0.25">
      <c r="D3" t="s">
        <v>1</v>
      </c>
    </row>
    <row r="5" spans="2:9" x14ac:dyDescent="0.25">
      <c r="B5" s="1"/>
      <c r="C5" s="1"/>
      <c r="D5" s="1"/>
      <c r="E5" s="1"/>
      <c r="F5" s="1"/>
      <c r="G5" s="1" t="s">
        <v>1</v>
      </c>
      <c r="H5" s="1" t="s">
        <v>1</v>
      </c>
      <c r="I5" s="2" t="s">
        <v>1</v>
      </c>
    </row>
    <row r="6" spans="2:9" x14ac:dyDescent="0.25">
      <c r="B6" s="1"/>
      <c r="C6" s="39" t="s">
        <v>2</v>
      </c>
      <c r="D6" s="1"/>
      <c r="E6" s="1"/>
      <c r="F6" s="1"/>
      <c r="G6" s="1"/>
      <c r="H6" s="1"/>
      <c r="I6" s="2"/>
    </row>
    <row r="7" spans="2:9" x14ac:dyDescent="0.25">
      <c r="B7" s="1"/>
      <c r="C7" s="1"/>
      <c r="D7" s="1"/>
      <c r="E7" s="2" t="s">
        <v>3</v>
      </c>
      <c r="F7" s="1">
        <f>(C8+C9+C10+C11+C12)/5</f>
        <v>3.6400000000000006</v>
      </c>
      <c r="G7" s="1"/>
      <c r="H7" s="1"/>
      <c r="I7" s="2"/>
    </row>
    <row r="8" spans="2:9" x14ac:dyDescent="0.25">
      <c r="C8">
        <v>3.6</v>
      </c>
      <c r="E8" s="4" t="s">
        <v>4</v>
      </c>
      <c r="F8">
        <f>AVERAGE(C8:C12)</f>
        <v>3.6400000000000006</v>
      </c>
      <c r="G8" s="1"/>
      <c r="I8" s="2"/>
    </row>
    <row r="9" spans="2:9" x14ac:dyDescent="0.25">
      <c r="C9">
        <v>3.8</v>
      </c>
      <c r="E9" s="3"/>
      <c r="G9" s="1"/>
      <c r="I9" s="2"/>
    </row>
    <row r="10" spans="2:9" x14ac:dyDescent="0.25">
      <c r="C10">
        <v>3.5</v>
      </c>
      <c r="E10" s="3"/>
    </row>
    <row r="11" spans="2:9" x14ac:dyDescent="0.25">
      <c r="C11">
        <v>3.7</v>
      </c>
      <c r="E11" s="3"/>
    </row>
    <row r="12" spans="2:9" x14ac:dyDescent="0.25">
      <c r="C12">
        <v>3.6</v>
      </c>
      <c r="E12" s="3"/>
    </row>
    <row r="13" spans="2:9" x14ac:dyDescent="0.25">
      <c r="C13" t="s">
        <v>1</v>
      </c>
      <c r="E13" s="3"/>
    </row>
    <row r="27" spans="4:4" x14ac:dyDescent="0.25">
      <c r="D27" s="3"/>
    </row>
    <row r="28" spans="4:4" x14ac:dyDescent="0.25">
      <c r="D28" s="3"/>
    </row>
    <row r="29" spans="4:4" x14ac:dyDescent="0.25">
      <c r="D29" s="3"/>
    </row>
    <row r="30" spans="4:4" x14ac:dyDescent="0.25">
      <c r="D30" s="3"/>
    </row>
    <row r="31" spans="4:4" x14ac:dyDescent="0.25">
      <c r="D31" s="3"/>
    </row>
    <row r="32" spans="4:4" x14ac:dyDescent="0.25">
      <c r="D32" s="3"/>
    </row>
    <row r="33" spans="4:4" x14ac:dyDescent="0.25">
      <c r="D33" s="3"/>
    </row>
    <row r="34" spans="4:4" x14ac:dyDescent="0.25">
      <c r="D34" s="3"/>
    </row>
    <row r="35" spans="4:4" x14ac:dyDescent="0.25">
      <c r="D35" s="3"/>
    </row>
    <row r="36" spans="4:4" x14ac:dyDescent="0.25">
      <c r="D36" s="3"/>
    </row>
    <row r="37" spans="4:4" x14ac:dyDescent="0.25">
      <c r="D37" s="3"/>
    </row>
    <row r="38" spans="4:4" x14ac:dyDescent="0.25">
      <c r="D38" s="3"/>
    </row>
  </sheetData>
  <phoneticPr fontId="1" type="noConversion"/>
  <printOptions headings="1" gridLines="1"/>
  <pageMargins left="0.75" right="0.75" top="1" bottom="1" header="0.5" footer="0.5"/>
  <pageSetup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3"/>
  <sheetViews>
    <sheetView workbookViewId="0">
      <selection activeCell="F45" sqref="F45"/>
    </sheetView>
  </sheetViews>
  <sheetFormatPr defaultRowHeight="13.2" x14ac:dyDescent="0.25"/>
  <cols>
    <col min="2" max="2" width="13.21875" customWidth="1"/>
    <col min="3" max="3" width="13.5546875" customWidth="1"/>
    <col min="5" max="5" width="13.77734375" customWidth="1"/>
    <col min="6" max="6" width="13.33203125" customWidth="1"/>
  </cols>
  <sheetData>
    <row r="3" spans="2:6" x14ac:dyDescent="0.25">
      <c r="B3" s="5" t="s">
        <v>5</v>
      </c>
    </row>
    <row r="5" spans="2:6" x14ac:dyDescent="0.25">
      <c r="B5" s="9" t="s">
        <v>6</v>
      </c>
      <c r="C5">
        <v>0.62</v>
      </c>
      <c r="D5" s="6" t="s">
        <v>7</v>
      </c>
    </row>
    <row r="7" spans="2:6" x14ac:dyDescent="0.25">
      <c r="B7" s="38" t="s">
        <v>8</v>
      </c>
      <c r="C7" s="38"/>
      <c r="E7" s="38" t="s">
        <v>11</v>
      </c>
      <c r="F7" s="38"/>
    </row>
    <row r="8" spans="2:6" x14ac:dyDescent="0.25">
      <c r="B8" s="7" t="s">
        <v>9</v>
      </c>
      <c r="C8" s="7" t="s">
        <v>10</v>
      </c>
      <c r="E8" s="6" t="s">
        <v>9</v>
      </c>
      <c r="F8" s="6" t="s">
        <v>10</v>
      </c>
    </row>
    <row r="9" spans="2:6" x14ac:dyDescent="0.25">
      <c r="B9" s="8">
        <v>10</v>
      </c>
      <c r="C9" s="8">
        <f>B9*$C$5</f>
        <v>6.2</v>
      </c>
      <c r="E9" s="8">
        <v>10</v>
      </c>
      <c r="F9" s="10">
        <f>E9/$C$5</f>
        <v>16.129032258064516</v>
      </c>
    </row>
    <row r="10" spans="2:6" x14ac:dyDescent="0.25">
      <c r="B10" s="8">
        <f>B9+10</f>
        <v>20</v>
      </c>
      <c r="C10" s="8">
        <f t="shared" ref="C10:C22" si="0">B10*$C$5</f>
        <v>12.4</v>
      </c>
      <c r="E10" s="8">
        <f>E9+10</f>
        <v>20</v>
      </c>
      <c r="F10" s="10">
        <f t="shared" ref="F10:F22" si="1">E10/$C$5</f>
        <v>32.258064516129032</v>
      </c>
    </row>
    <row r="11" spans="2:6" x14ac:dyDescent="0.25">
      <c r="B11" s="8">
        <f t="shared" ref="B11:B22" si="2">B10+10</f>
        <v>30</v>
      </c>
      <c r="C11" s="8">
        <f t="shared" si="0"/>
        <v>18.600000000000001</v>
      </c>
      <c r="E11" s="8">
        <f t="shared" ref="E11:E22" si="3">E10+10</f>
        <v>30</v>
      </c>
      <c r="F11" s="10">
        <f t="shared" si="1"/>
        <v>48.387096774193552</v>
      </c>
    </row>
    <row r="12" spans="2:6" x14ac:dyDescent="0.25">
      <c r="B12" s="8">
        <f t="shared" si="2"/>
        <v>40</v>
      </c>
      <c r="C12" s="8">
        <f t="shared" si="0"/>
        <v>24.8</v>
      </c>
      <c r="E12" s="8">
        <f t="shared" si="3"/>
        <v>40</v>
      </c>
      <c r="F12" s="10">
        <f t="shared" si="1"/>
        <v>64.516129032258064</v>
      </c>
    </row>
    <row r="13" spans="2:6" x14ac:dyDescent="0.25">
      <c r="B13" s="8">
        <f t="shared" si="2"/>
        <v>50</v>
      </c>
      <c r="C13" s="8">
        <f t="shared" si="0"/>
        <v>31</v>
      </c>
      <c r="E13" s="8">
        <f t="shared" si="3"/>
        <v>50</v>
      </c>
      <c r="F13" s="10">
        <f t="shared" si="1"/>
        <v>80.645161290322577</v>
      </c>
    </row>
    <row r="14" spans="2:6" x14ac:dyDescent="0.25">
      <c r="B14" s="8">
        <f t="shared" si="2"/>
        <v>60</v>
      </c>
      <c r="C14" s="8">
        <f t="shared" si="0"/>
        <v>37.200000000000003</v>
      </c>
      <c r="E14" s="8">
        <f t="shared" si="3"/>
        <v>60</v>
      </c>
      <c r="F14" s="10">
        <f t="shared" si="1"/>
        <v>96.774193548387103</v>
      </c>
    </row>
    <row r="15" spans="2:6" x14ac:dyDescent="0.25">
      <c r="B15" s="8">
        <f t="shared" si="2"/>
        <v>70</v>
      </c>
      <c r="C15" s="8">
        <f t="shared" si="0"/>
        <v>43.4</v>
      </c>
      <c r="E15" s="8">
        <f t="shared" si="3"/>
        <v>70</v>
      </c>
      <c r="F15" s="10">
        <f t="shared" si="1"/>
        <v>112.90322580645162</v>
      </c>
    </row>
    <row r="16" spans="2:6" x14ac:dyDescent="0.25">
      <c r="B16" s="8">
        <f t="shared" si="2"/>
        <v>80</v>
      </c>
      <c r="C16" s="8">
        <f t="shared" si="0"/>
        <v>49.6</v>
      </c>
      <c r="E16" s="8">
        <f t="shared" si="3"/>
        <v>80</v>
      </c>
      <c r="F16" s="10">
        <f t="shared" si="1"/>
        <v>129.03225806451613</v>
      </c>
    </row>
    <row r="17" spans="2:6" x14ac:dyDescent="0.25">
      <c r="B17" s="8">
        <f t="shared" si="2"/>
        <v>90</v>
      </c>
      <c r="C17" s="8">
        <f t="shared" si="0"/>
        <v>55.8</v>
      </c>
      <c r="E17" s="8">
        <f t="shared" si="3"/>
        <v>90</v>
      </c>
      <c r="F17" s="10">
        <f t="shared" si="1"/>
        <v>145.16129032258064</v>
      </c>
    </row>
    <row r="18" spans="2:6" x14ac:dyDescent="0.25">
      <c r="B18" s="8">
        <f t="shared" si="2"/>
        <v>100</v>
      </c>
      <c r="C18" s="8">
        <f t="shared" si="0"/>
        <v>62</v>
      </c>
      <c r="E18" s="8">
        <f t="shared" si="3"/>
        <v>100</v>
      </c>
      <c r="F18" s="10">
        <f t="shared" si="1"/>
        <v>161.29032258064515</v>
      </c>
    </row>
    <row r="19" spans="2:6" x14ac:dyDescent="0.25">
      <c r="B19" s="8">
        <f t="shared" si="2"/>
        <v>110</v>
      </c>
      <c r="C19" s="8">
        <f t="shared" si="0"/>
        <v>68.2</v>
      </c>
      <c r="E19" s="8">
        <f t="shared" si="3"/>
        <v>110</v>
      </c>
      <c r="F19" s="10">
        <f t="shared" si="1"/>
        <v>177.41935483870967</v>
      </c>
    </row>
    <row r="20" spans="2:6" x14ac:dyDescent="0.25">
      <c r="B20" s="8">
        <f t="shared" si="2"/>
        <v>120</v>
      </c>
      <c r="C20" s="8">
        <f t="shared" si="0"/>
        <v>74.400000000000006</v>
      </c>
      <c r="E20" s="8">
        <f t="shared" si="3"/>
        <v>120</v>
      </c>
      <c r="F20" s="10">
        <f t="shared" si="1"/>
        <v>193.54838709677421</v>
      </c>
    </row>
    <row r="21" spans="2:6" x14ac:dyDescent="0.25">
      <c r="B21" s="8">
        <f t="shared" si="2"/>
        <v>130</v>
      </c>
      <c r="C21" s="8">
        <f t="shared" si="0"/>
        <v>80.599999999999994</v>
      </c>
      <c r="E21" s="8">
        <f t="shared" si="3"/>
        <v>130</v>
      </c>
      <c r="F21" s="10">
        <f t="shared" si="1"/>
        <v>209.67741935483872</v>
      </c>
    </row>
    <row r="22" spans="2:6" x14ac:dyDescent="0.25">
      <c r="B22" s="8">
        <f t="shared" si="2"/>
        <v>140</v>
      </c>
      <c r="C22" s="8">
        <f t="shared" si="0"/>
        <v>86.8</v>
      </c>
      <c r="E22" s="8">
        <f t="shared" si="3"/>
        <v>140</v>
      </c>
      <c r="F22" s="10">
        <f t="shared" si="1"/>
        <v>225.80645161290323</v>
      </c>
    </row>
    <row r="23" spans="2:6" x14ac:dyDescent="0.25">
      <c r="F23" s="8"/>
    </row>
  </sheetData>
  <mergeCells count="2">
    <mergeCell ref="B7:C7"/>
    <mergeCell ref="E7:F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workbookViewId="0">
      <selection activeCell="E45" sqref="E45"/>
    </sheetView>
  </sheetViews>
  <sheetFormatPr defaultRowHeight="13.2" x14ac:dyDescent="0.25"/>
  <cols>
    <col min="2" max="2" width="14.6640625" customWidth="1"/>
    <col min="8" max="8" width="76.33203125" customWidth="1"/>
  </cols>
  <sheetData>
    <row r="1" spans="2:8" x14ac:dyDescent="0.25">
      <c r="B1" s="5" t="s">
        <v>12</v>
      </c>
    </row>
    <row r="3" spans="2:8" ht="13.8" thickBot="1" x14ac:dyDescent="0.3">
      <c r="B3" s="5" t="s">
        <v>13</v>
      </c>
    </row>
    <row r="4" spans="2:8" x14ac:dyDescent="0.25">
      <c r="D4" s="9" t="s">
        <v>14</v>
      </c>
      <c r="E4">
        <v>6</v>
      </c>
      <c r="H4" s="13" t="s">
        <v>37</v>
      </c>
    </row>
    <row r="5" spans="2:8" x14ac:dyDescent="0.25">
      <c r="C5" s="2"/>
      <c r="D5" s="9" t="s">
        <v>15</v>
      </c>
      <c r="E5">
        <v>60</v>
      </c>
      <c r="F5" s="6" t="s">
        <v>21</v>
      </c>
      <c r="H5" s="14" t="s">
        <v>38</v>
      </c>
    </row>
    <row r="6" spans="2:8" x14ac:dyDescent="0.25">
      <c r="C6" s="2"/>
      <c r="D6" s="9" t="s">
        <v>16</v>
      </c>
      <c r="E6" s="11">
        <v>0.9</v>
      </c>
      <c r="H6" s="15" t="s">
        <v>39</v>
      </c>
    </row>
    <row r="7" spans="2:8" x14ac:dyDescent="0.25">
      <c r="C7" s="2"/>
      <c r="D7" s="9" t="s">
        <v>17</v>
      </c>
      <c r="E7">
        <v>3</v>
      </c>
      <c r="F7" s="6" t="s">
        <v>22</v>
      </c>
      <c r="H7" s="15" t="s">
        <v>40</v>
      </c>
    </row>
    <row r="8" spans="2:8" x14ac:dyDescent="0.25">
      <c r="C8" s="2"/>
      <c r="D8" s="9" t="s">
        <v>18</v>
      </c>
      <c r="E8">
        <v>5760</v>
      </c>
      <c r="F8" s="6" t="s">
        <v>23</v>
      </c>
      <c r="H8" s="15" t="s">
        <v>41</v>
      </c>
    </row>
    <row r="9" spans="2:8" ht="13.8" thickBot="1" x14ac:dyDescent="0.3">
      <c r="C9" s="2"/>
      <c r="D9" s="9" t="s">
        <v>19</v>
      </c>
      <c r="E9">
        <v>1.2</v>
      </c>
      <c r="F9" s="6" t="s">
        <v>24</v>
      </c>
      <c r="H9" s="16" t="s">
        <v>42</v>
      </c>
    </row>
    <row r="10" spans="2:8" x14ac:dyDescent="0.25">
      <c r="C10" s="2"/>
      <c r="D10" s="9" t="s">
        <v>20</v>
      </c>
      <c r="E10">
        <v>1000</v>
      </c>
      <c r="F10" s="6" t="s">
        <v>25</v>
      </c>
    </row>
    <row r="11" spans="2:8" x14ac:dyDescent="0.25">
      <c r="D11" s="9"/>
    </row>
    <row r="12" spans="2:8" x14ac:dyDescent="0.25">
      <c r="B12" s="5" t="s">
        <v>26</v>
      </c>
      <c r="D12" s="9"/>
    </row>
    <row r="13" spans="2:8" x14ac:dyDescent="0.25">
      <c r="D13" s="9" t="s">
        <v>27</v>
      </c>
      <c r="E13">
        <f>E4*E5</f>
        <v>360</v>
      </c>
      <c r="F13" s="6" t="s">
        <v>21</v>
      </c>
    </row>
    <row r="14" spans="2:8" x14ac:dyDescent="0.25">
      <c r="D14" s="9" t="s">
        <v>28</v>
      </c>
      <c r="E14">
        <f>E13*0.9</f>
        <v>324</v>
      </c>
      <c r="F14" s="6" t="s">
        <v>21</v>
      </c>
    </row>
    <row r="15" spans="2:8" x14ac:dyDescent="0.25">
      <c r="D15" s="9" t="s">
        <v>28</v>
      </c>
      <c r="E15">
        <f>E14</f>
        <v>324</v>
      </c>
      <c r="F15" s="6" t="s">
        <v>32</v>
      </c>
    </row>
    <row r="16" spans="2:8" x14ac:dyDescent="0.25">
      <c r="D16" s="9" t="s">
        <v>29</v>
      </c>
      <c r="E16">
        <f>E15*E7*60</f>
        <v>58320</v>
      </c>
      <c r="F16" s="6" t="s">
        <v>36</v>
      </c>
    </row>
    <row r="17" spans="4:6" x14ac:dyDescent="0.25">
      <c r="D17" s="9" t="s">
        <v>18</v>
      </c>
      <c r="E17" s="12">
        <f>E8/(3.28^3)</f>
        <v>163.23036520073711</v>
      </c>
      <c r="F17" s="6" t="s">
        <v>33</v>
      </c>
    </row>
    <row r="18" spans="4:6" x14ac:dyDescent="0.25">
      <c r="D18" s="9" t="s">
        <v>30</v>
      </c>
      <c r="E18" s="12">
        <f>E9*E17</f>
        <v>195.87643824088454</v>
      </c>
      <c r="F18" s="6" t="s">
        <v>34</v>
      </c>
    </row>
    <row r="19" spans="4:6" x14ac:dyDescent="0.25">
      <c r="D19" s="9" t="s">
        <v>31</v>
      </c>
      <c r="E19" s="12">
        <f>E16/(E18*E10)</f>
        <v>0.2977387199999999</v>
      </c>
      <c r="F19" s="6" t="s">
        <v>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workbookViewId="0">
      <selection activeCell="F32" sqref="F32"/>
    </sheetView>
  </sheetViews>
  <sheetFormatPr defaultRowHeight="13.2" x14ac:dyDescent="0.25"/>
  <cols>
    <col min="4" max="4" width="12.77734375" customWidth="1"/>
    <col min="5" max="5" width="13.88671875" customWidth="1"/>
    <col min="7" max="7" width="65.77734375" customWidth="1"/>
  </cols>
  <sheetData>
    <row r="1" spans="2:7" x14ac:dyDescent="0.25">
      <c r="B1" s="5" t="s">
        <v>43</v>
      </c>
    </row>
    <row r="3" spans="2:7" x14ac:dyDescent="0.25">
      <c r="D3" s="17" t="s">
        <v>44</v>
      </c>
      <c r="E3" s="17" t="s">
        <v>45</v>
      </c>
      <c r="G3" s="5" t="s">
        <v>51</v>
      </c>
    </row>
    <row r="4" spans="2:7" x14ac:dyDescent="0.25">
      <c r="C4" s="9" t="s">
        <v>49</v>
      </c>
      <c r="D4">
        <v>13</v>
      </c>
      <c r="E4">
        <v>60</v>
      </c>
      <c r="G4" s="6" t="s">
        <v>52</v>
      </c>
    </row>
    <row r="5" spans="2:7" x14ac:dyDescent="0.25">
      <c r="C5" s="9" t="s">
        <v>50</v>
      </c>
      <c r="D5">
        <v>1500</v>
      </c>
      <c r="E5">
        <v>1500</v>
      </c>
      <c r="G5" s="6" t="s">
        <v>53</v>
      </c>
    </row>
    <row r="6" spans="2:7" x14ac:dyDescent="0.25">
      <c r="C6" s="9" t="s">
        <v>65</v>
      </c>
      <c r="D6">
        <f>(D4*D5)/1000</f>
        <v>19.5</v>
      </c>
      <c r="E6">
        <f>(E4*E5)/1000</f>
        <v>90</v>
      </c>
      <c r="G6" s="6" t="s">
        <v>54</v>
      </c>
    </row>
    <row r="7" spans="2:7" x14ac:dyDescent="0.25">
      <c r="C7" s="9" t="s">
        <v>46</v>
      </c>
      <c r="D7">
        <v>0.1</v>
      </c>
      <c r="E7">
        <v>0.1</v>
      </c>
      <c r="G7" s="6" t="s">
        <v>55</v>
      </c>
    </row>
    <row r="8" spans="2:7" x14ac:dyDescent="0.25">
      <c r="G8" s="6" t="s">
        <v>56</v>
      </c>
    </row>
    <row r="9" spans="2:7" x14ac:dyDescent="0.25">
      <c r="C9" s="9" t="s">
        <v>47</v>
      </c>
      <c r="D9" s="18">
        <f>D6*D7</f>
        <v>1.9500000000000002</v>
      </c>
      <c r="E9" s="18">
        <f>E6*E7</f>
        <v>9</v>
      </c>
      <c r="G9" s="6" t="s">
        <v>57</v>
      </c>
    </row>
    <row r="10" spans="2:7" x14ac:dyDescent="0.25">
      <c r="G10" s="6" t="s">
        <v>66</v>
      </c>
    </row>
    <row r="11" spans="2:7" x14ac:dyDescent="0.25">
      <c r="C11" s="6" t="s">
        <v>48</v>
      </c>
      <c r="D11" s="18">
        <f>E9-D9</f>
        <v>7.05</v>
      </c>
      <c r="G11" s="6" t="s">
        <v>58</v>
      </c>
    </row>
    <row r="12" spans="2:7" x14ac:dyDescent="0.25">
      <c r="G12" s="6" t="s">
        <v>59</v>
      </c>
    </row>
    <row r="13" spans="2:7" x14ac:dyDescent="0.25">
      <c r="G13" s="6" t="s">
        <v>60</v>
      </c>
    </row>
    <row r="14" spans="2:7" x14ac:dyDescent="0.25">
      <c r="G14" s="6" t="s">
        <v>61</v>
      </c>
    </row>
    <row r="15" spans="2:7" x14ac:dyDescent="0.25">
      <c r="G15" s="6" t="s">
        <v>62</v>
      </c>
    </row>
    <row r="16" spans="2:7" x14ac:dyDescent="0.25">
      <c r="G16" s="6" t="s">
        <v>63</v>
      </c>
    </row>
    <row r="17" spans="7:7" x14ac:dyDescent="0.25">
      <c r="G17" s="6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workbookViewId="0">
      <selection activeCell="L31" sqref="L31"/>
    </sheetView>
  </sheetViews>
  <sheetFormatPr defaultRowHeight="13.2" x14ac:dyDescent="0.25"/>
  <cols>
    <col min="2" max="2" width="25.88671875" customWidth="1"/>
    <col min="3" max="3" width="14" customWidth="1"/>
    <col min="4" max="4" width="15.33203125" customWidth="1"/>
    <col min="7" max="7" width="11.77734375" customWidth="1"/>
  </cols>
  <sheetData>
    <row r="1" spans="2:8" x14ac:dyDescent="0.25">
      <c r="B1" s="5" t="s">
        <v>67</v>
      </c>
    </row>
    <row r="4" spans="2:8" ht="13.8" thickBot="1" x14ac:dyDescent="0.3"/>
    <row r="5" spans="2:8" x14ac:dyDescent="0.25">
      <c r="B5" s="20" t="s">
        <v>68</v>
      </c>
      <c r="C5" s="21" t="s">
        <v>74</v>
      </c>
      <c r="D5" s="21" t="s">
        <v>75</v>
      </c>
      <c r="E5" s="21" t="s">
        <v>76</v>
      </c>
      <c r="F5" s="21" t="s">
        <v>77</v>
      </c>
      <c r="G5" s="21" t="s">
        <v>78</v>
      </c>
      <c r="H5" s="22"/>
    </row>
    <row r="6" spans="2:8" x14ac:dyDescent="0.25">
      <c r="B6" s="23" t="s">
        <v>69</v>
      </c>
      <c r="C6" s="24">
        <v>400</v>
      </c>
      <c r="D6" s="25" t="s">
        <v>79</v>
      </c>
      <c r="E6" s="24">
        <v>0</v>
      </c>
      <c r="F6" s="26"/>
      <c r="G6" s="26">
        <f>F6*E6</f>
        <v>0</v>
      </c>
      <c r="H6" s="27"/>
    </row>
    <row r="7" spans="2:8" x14ac:dyDescent="0.25">
      <c r="B7" s="23" t="s">
        <v>70</v>
      </c>
      <c r="C7" s="24">
        <v>500</v>
      </c>
      <c r="D7" s="24">
        <v>300</v>
      </c>
      <c r="E7" s="24">
        <f>C7-D7</f>
        <v>200</v>
      </c>
      <c r="F7" s="26">
        <v>0.28999999999999998</v>
      </c>
      <c r="G7" s="26">
        <f t="shared" ref="G7:G9" si="0">F7*E7</f>
        <v>57.999999999999993</v>
      </c>
      <c r="H7" s="27"/>
    </row>
    <row r="8" spans="2:8" x14ac:dyDescent="0.25">
      <c r="B8" s="23" t="s">
        <v>71</v>
      </c>
      <c r="C8" s="24">
        <v>370</v>
      </c>
      <c r="D8" s="24">
        <v>0</v>
      </c>
      <c r="E8" s="24">
        <f t="shared" ref="E8:E9" si="1">C8-D8</f>
        <v>370</v>
      </c>
      <c r="F8" s="26">
        <v>0.1</v>
      </c>
      <c r="G8" s="26">
        <f t="shared" si="0"/>
        <v>37</v>
      </c>
      <c r="H8" s="27"/>
    </row>
    <row r="9" spans="2:8" x14ac:dyDescent="0.25">
      <c r="B9" s="23" t="s">
        <v>72</v>
      </c>
      <c r="C9" s="24">
        <v>150</v>
      </c>
      <c r="D9" s="24">
        <v>0</v>
      </c>
      <c r="E9" s="24">
        <f t="shared" si="1"/>
        <v>150</v>
      </c>
      <c r="F9" s="26">
        <v>0.39</v>
      </c>
      <c r="G9" s="26">
        <f t="shared" si="0"/>
        <v>58.5</v>
      </c>
      <c r="H9" s="27"/>
    </row>
    <row r="10" spans="2:8" x14ac:dyDescent="0.25">
      <c r="B10" s="23" t="s">
        <v>73</v>
      </c>
      <c r="C10" s="24"/>
      <c r="D10" s="24"/>
      <c r="E10" s="24"/>
      <c r="F10" s="26"/>
      <c r="G10" s="19">
        <v>20</v>
      </c>
      <c r="H10" s="27"/>
    </row>
    <row r="11" spans="2:8" ht="13.8" thickBot="1" x14ac:dyDescent="0.3">
      <c r="B11" s="28"/>
      <c r="C11" s="29"/>
      <c r="D11" s="29"/>
      <c r="E11" s="29"/>
      <c r="F11" s="30" t="s">
        <v>80</v>
      </c>
      <c r="G11" s="31">
        <f>SUM(G6:G10)</f>
        <v>173.5</v>
      </c>
      <c r="H11" s="32" t="s">
        <v>81</v>
      </c>
    </row>
    <row r="12" spans="2:8" ht="13.8" thickBot="1" x14ac:dyDescent="0.3"/>
    <row r="13" spans="2:8" x14ac:dyDescent="0.25">
      <c r="B13" s="20" t="s">
        <v>82</v>
      </c>
      <c r="C13" s="21" t="s">
        <v>74</v>
      </c>
      <c r="D13" s="21" t="s">
        <v>75</v>
      </c>
      <c r="E13" s="21" t="s">
        <v>76</v>
      </c>
      <c r="F13" s="21" t="s">
        <v>77</v>
      </c>
      <c r="G13" s="21" t="s">
        <v>78</v>
      </c>
      <c r="H13" s="22"/>
    </row>
    <row r="14" spans="2:8" x14ac:dyDescent="0.25">
      <c r="B14" s="23" t="s">
        <v>69</v>
      </c>
      <c r="C14" s="24">
        <v>400</v>
      </c>
      <c r="D14" s="25" t="s">
        <v>79</v>
      </c>
      <c r="E14" s="24">
        <v>0</v>
      </c>
      <c r="F14" s="26"/>
      <c r="G14" s="26">
        <f>F14*E14</f>
        <v>0</v>
      </c>
      <c r="H14" s="27"/>
    </row>
    <row r="15" spans="2:8" x14ac:dyDescent="0.25">
      <c r="B15" s="23" t="s">
        <v>70</v>
      </c>
      <c r="C15" s="24">
        <v>500</v>
      </c>
      <c r="D15" s="24">
        <v>750</v>
      </c>
      <c r="E15" s="24">
        <v>0</v>
      </c>
      <c r="F15" s="26">
        <v>0.28999999999999998</v>
      </c>
      <c r="G15" s="26">
        <f t="shared" ref="G15:G17" si="2">F15*E15</f>
        <v>0</v>
      </c>
      <c r="H15" s="27"/>
    </row>
    <row r="16" spans="2:8" x14ac:dyDescent="0.25">
      <c r="B16" s="23" t="s">
        <v>71</v>
      </c>
      <c r="C16" s="24">
        <v>370</v>
      </c>
      <c r="D16" s="24">
        <v>0</v>
      </c>
      <c r="E16" s="24">
        <f t="shared" ref="E16:E17" si="3">C16-D16</f>
        <v>370</v>
      </c>
      <c r="F16" s="26">
        <v>0.05</v>
      </c>
      <c r="G16" s="26">
        <f t="shared" si="2"/>
        <v>18.5</v>
      </c>
      <c r="H16" s="27"/>
    </row>
    <row r="17" spans="2:8" x14ac:dyDescent="0.25">
      <c r="B17" s="23" t="s">
        <v>72</v>
      </c>
      <c r="C17" s="24">
        <v>150</v>
      </c>
      <c r="D17" s="24">
        <v>0</v>
      </c>
      <c r="E17" s="24">
        <f t="shared" si="3"/>
        <v>150</v>
      </c>
      <c r="F17" s="26">
        <v>0.39</v>
      </c>
      <c r="G17" s="26">
        <f t="shared" si="2"/>
        <v>58.5</v>
      </c>
      <c r="H17" s="27"/>
    </row>
    <row r="18" spans="2:8" x14ac:dyDescent="0.25">
      <c r="B18" s="23" t="s">
        <v>73</v>
      </c>
      <c r="C18" s="24"/>
      <c r="D18" s="24"/>
      <c r="E18" s="24"/>
      <c r="F18" s="26"/>
      <c r="G18" s="19">
        <v>40</v>
      </c>
      <c r="H18" s="27"/>
    </row>
    <row r="19" spans="2:8" ht="13.8" thickBot="1" x14ac:dyDescent="0.3">
      <c r="B19" s="28"/>
      <c r="C19" s="29"/>
      <c r="D19" s="29"/>
      <c r="E19" s="29"/>
      <c r="F19" s="30" t="s">
        <v>83</v>
      </c>
      <c r="G19" s="31">
        <f>SUM(G14:G18)</f>
        <v>117</v>
      </c>
      <c r="H19" s="32" t="s">
        <v>81</v>
      </c>
    </row>
    <row r="20" spans="2:8" ht="13.8" thickBot="1" x14ac:dyDescent="0.3"/>
    <row r="21" spans="2:8" x14ac:dyDescent="0.25">
      <c r="B21" s="20" t="s">
        <v>84</v>
      </c>
      <c r="C21" s="21" t="s">
        <v>74</v>
      </c>
      <c r="D21" s="21" t="s">
        <v>75</v>
      </c>
      <c r="E21" s="21" t="s">
        <v>76</v>
      </c>
      <c r="F21" s="21" t="s">
        <v>77</v>
      </c>
      <c r="G21" s="21" t="s">
        <v>78</v>
      </c>
      <c r="H21" s="22"/>
    </row>
    <row r="22" spans="2:8" x14ac:dyDescent="0.25">
      <c r="B22" s="23" t="s">
        <v>69</v>
      </c>
      <c r="C22" s="24">
        <v>400</v>
      </c>
      <c r="D22" s="25" t="s">
        <v>79</v>
      </c>
      <c r="E22" s="24">
        <v>0</v>
      </c>
      <c r="F22" s="26"/>
      <c r="G22" s="26">
        <f>F22*E22</f>
        <v>0</v>
      </c>
      <c r="H22" s="27"/>
    </row>
    <row r="23" spans="2:8" x14ac:dyDescent="0.25">
      <c r="B23" s="23" t="s">
        <v>70</v>
      </c>
      <c r="C23" s="24">
        <v>500</v>
      </c>
      <c r="D23" s="24">
        <v>1500</v>
      </c>
      <c r="E23" s="24">
        <v>0</v>
      </c>
      <c r="F23" s="26">
        <v>0.28999999999999998</v>
      </c>
      <c r="G23" s="26">
        <f t="shared" ref="G23:G25" si="4">F23*E23</f>
        <v>0</v>
      </c>
      <c r="H23" s="27"/>
    </row>
    <row r="24" spans="2:8" x14ac:dyDescent="0.25">
      <c r="B24" s="23" t="s">
        <v>71</v>
      </c>
      <c r="C24" s="24">
        <v>370</v>
      </c>
      <c r="D24" s="24">
        <v>0</v>
      </c>
      <c r="E24" s="24">
        <f t="shared" ref="E24:E25" si="5">C24-D24</f>
        <v>370</v>
      </c>
      <c r="F24" s="33">
        <v>0</v>
      </c>
      <c r="G24" s="26">
        <f t="shared" si="4"/>
        <v>0</v>
      </c>
      <c r="H24" s="27"/>
    </row>
    <row r="25" spans="2:8" x14ac:dyDescent="0.25">
      <c r="B25" s="23" t="s">
        <v>72</v>
      </c>
      <c r="C25" s="24">
        <v>150</v>
      </c>
      <c r="D25" s="24">
        <v>0</v>
      </c>
      <c r="E25" s="24">
        <f t="shared" si="5"/>
        <v>150</v>
      </c>
      <c r="F25" s="33">
        <v>0</v>
      </c>
      <c r="G25" s="26">
        <f t="shared" si="4"/>
        <v>0</v>
      </c>
      <c r="H25" s="27"/>
    </row>
    <row r="26" spans="2:8" x14ac:dyDescent="0.25">
      <c r="B26" s="23" t="s">
        <v>73</v>
      </c>
      <c r="C26" s="24"/>
      <c r="D26" s="24"/>
      <c r="E26" s="24"/>
      <c r="F26" s="26"/>
      <c r="G26" s="19">
        <v>60</v>
      </c>
      <c r="H26" s="27"/>
    </row>
    <row r="27" spans="2:8" ht="13.8" thickBot="1" x14ac:dyDescent="0.3">
      <c r="B27" s="28"/>
      <c r="C27" s="29"/>
      <c r="D27" s="29"/>
      <c r="E27" s="34"/>
      <c r="F27" s="35" t="s">
        <v>85</v>
      </c>
      <c r="G27" s="36">
        <f>SUM(G22:G26)</f>
        <v>60</v>
      </c>
      <c r="H27" s="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Problem 1.1</vt:lpstr>
      <vt:lpstr>Problem 1.2</vt:lpstr>
      <vt:lpstr>Problem 1.3</vt:lpstr>
      <vt:lpstr>Problem 1.4</vt:lpstr>
      <vt:lpstr>Problem 1.5</vt:lpstr>
      <vt:lpstr>'Problem 1.1'!Print_Area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Jayne Baran</dc:creator>
  <cp:lastModifiedBy>technician</cp:lastModifiedBy>
  <cp:lastPrinted>2008-02-27T15:31:19Z</cp:lastPrinted>
  <dcterms:created xsi:type="dcterms:W3CDTF">1996-10-14T23:33:28Z</dcterms:created>
  <dcterms:modified xsi:type="dcterms:W3CDTF">2018-08-16T16:14:25Z</dcterms:modified>
</cp:coreProperties>
</file>